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fileSharing readOnlyRecommended="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Fileshare/10. MediaTryck/1. Personmappar/10. CLYDE LANGE/Gisela Ferré Aramburu Excel-mall/"/>
    </mc:Choice>
  </mc:AlternateContent>
  <xr:revisionPtr revIDLastSave="0" documentId="13_ncr:1_{1D83BBB6-B124-5243-8EE2-9FB09EEFDE22}" xr6:coauthVersionLast="47" xr6:coauthVersionMax="47" xr10:uidLastSave="{00000000-0000-0000-0000-000000000000}"/>
  <bookViews>
    <workbookView xWindow="0" yWindow="500" windowWidth="40000" windowHeight="25980" xr2:uid="{00000000-000D-0000-FFFF-FFFF00000000}"/>
  </bookViews>
  <sheets>
    <sheet name="Beräkning av lönekostnad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E14" i="2" s="1"/>
  <c r="C15" i="2"/>
  <c r="D15" i="2" s="1"/>
  <c r="C16" i="2"/>
  <c r="D16" i="2" s="1"/>
  <c r="C17" i="2"/>
  <c r="D17" i="2" s="1"/>
  <c r="C18" i="2"/>
  <c r="D18" i="2" s="1"/>
  <c r="C19" i="2"/>
  <c r="D19" i="2" s="1"/>
  <c r="C5" i="2"/>
  <c r="D5" i="2" s="1"/>
  <c r="J15" i="2" l="1"/>
  <c r="D14" i="2"/>
  <c r="J12" i="2"/>
  <c r="J11" i="2"/>
  <c r="E10" i="2"/>
  <c r="G10" i="2" s="1"/>
  <c r="I10" i="2" s="1"/>
  <c r="K10" i="2" s="1"/>
  <c r="E8" i="2"/>
  <c r="G8" i="2" s="1"/>
  <c r="I8" i="2" s="1"/>
  <c r="E18" i="2"/>
  <c r="G18" i="2" s="1"/>
  <c r="I18" i="2" s="1"/>
  <c r="J18" i="2"/>
  <c r="E7" i="2"/>
  <c r="G7" i="2" s="1"/>
  <c r="I7" i="2" s="1"/>
  <c r="E11" i="2"/>
  <c r="G11" i="2" s="1"/>
  <c r="I11" i="2" s="1"/>
  <c r="J10" i="2"/>
  <c r="J16" i="2"/>
  <c r="J14" i="2"/>
  <c r="G14" i="2"/>
  <c r="I14" i="2" s="1"/>
  <c r="E19" i="2"/>
  <c r="G19" i="2" s="1"/>
  <c r="I19" i="2" s="1"/>
  <c r="J8" i="2"/>
  <c r="J6" i="2"/>
  <c r="E6" i="2"/>
  <c r="G6" i="2" s="1"/>
  <c r="I6" i="2" s="1"/>
  <c r="J7" i="2"/>
  <c r="E17" i="2"/>
  <c r="G17" i="2" s="1"/>
  <c r="I17" i="2" s="1"/>
  <c r="E15" i="2"/>
  <c r="G15" i="2" s="1"/>
  <c r="I15" i="2" s="1"/>
  <c r="K15" i="2" s="1"/>
  <c r="J13" i="2"/>
  <c r="J9" i="2"/>
  <c r="E16" i="2"/>
  <c r="E9" i="2"/>
  <c r="G9" i="2" s="1"/>
  <c r="I9" i="2" s="1"/>
  <c r="E13" i="2"/>
  <c r="G13" i="2" s="1"/>
  <c r="I13" i="2" s="1"/>
  <c r="E12" i="2"/>
  <c r="G12" i="2" s="1"/>
  <c r="I12" i="2" s="1"/>
  <c r="K12" i="2" s="1"/>
  <c r="J5" i="2"/>
  <c r="J17" i="2"/>
  <c r="J19" i="2"/>
  <c r="E5" i="2"/>
  <c r="G5" i="2" s="1"/>
  <c r="I5" i="2" s="1"/>
  <c r="K14" i="2" l="1"/>
  <c r="K6" i="2"/>
  <c r="K11" i="2"/>
  <c r="K19" i="2"/>
  <c r="K13" i="2"/>
  <c r="K17" i="2"/>
  <c r="G16" i="2"/>
  <c r="I16" i="2" s="1"/>
  <c r="K16" i="2" s="1"/>
  <c r="K18" i="2"/>
  <c r="K9" i="2"/>
  <c r="K8" i="2"/>
  <c r="K7" i="2"/>
  <c r="K5" i="2"/>
  <c r="K20" i="2" l="1"/>
  <c r="B36" i="2" s="1"/>
</calcChain>
</file>

<file path=xl/sharedStrings.xml><?xml version="1.0" encoding="utf-8"?>
<sst xmlns="http://schemas.openxmlformats.org/spreadsheetml/2006/main" count="32" uniqueCount="32">
  <si>
    <t>Beräkning av lönekostnad vid anställning på kortare tid än ett år, inkl. full ersättning för semesterkostnader.</t>
  </si>
  <si>
    <t>Fyll i fälten som är gulmarkerade.</t>
  </si>
  <si>
    <t>Namn</t>
  </si>
  <si>
    <t>LKP</t>
  </si>
  <si>
    <t>Semester</t>
  </si>
  <si>
    <t>Månader</t>
  </si>
  <si>
    <t>Totalt</t>
  </si>
  <si>
    <t xml:space="preserve"> %</t>
  </si>
  <si>
    <t>Summa</t>
  </si>
  <si>
    <t>Löpande semester- kostnader</t>
  </si>
  <si>
    <t>TOTAL kostnad:</t>
  </si>
  <si>
    <t>Koordinator Mimmi Pigg</t>
  </si>
  <si>
    <t>Askungen</t>
  </si>
  <si>
    <t>Kalle Anka</t>
  </si>
  <si>
    <t>Snövit</t>
  </si>
  <si>
    <t>Peter Pan</t>
  </si>
  <si>
    <t>TOTALA lönekostnader för projektet:</t>
  </si>
  <si>
    <t>Kostnaden för semester uppstår vid intjänandet av semesterdagar och inte vid uttaget av semesterledighet.</t>
  </si>
  <si>
    <t>Löper ett projekt över ett helt år och semesterdagarna tas ut som vanligt behöver inga särskilda beräkningar för semesterkostnaderna göras.</t>
  </si>
  <si>
    <t>Nytt löneavtal fr.o.m. den 1 april, 3% prel lönejustering.</t>
  </si>
  <si>
    <t>Indirekta kostnader (OH) ska ej räknas med i budget, dessa täcks av institutet.</t>
  </si>
  <si>
    <t>Övriga kostnader i projektet:</t>
  </si>
  <si>
    <t>Exempel på poster:</t>
  </si>
  <si>
    <t xml:space="preserve">Aktivitet </t>
  </si>
  <si>
    <t>Böcker/trycksaker</t>
  </si>
  <si>
    <t>Evenemang (lunch, xx, xx)</t>
  </si>
  <si>
    <t>Gäster - resor och logi</t>
  </si>
  <si>
    <t xml:space="preserve">      Max 100 000</t>
  </si>
  <si>
    <t>TOTALA kostnader i projektet:</t>
  </si>
  <si>
    <t>Lön 2023</t>
  </si>
  <si>
    <t>Justerad lön med 4%</t>
  </si>
  <si>
    <t>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</si>
</sst>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Border="0" applyAlignment="0" applyProtection="0"/>
    <xf numFmtId="0" fontId="3" fillId="0" borderId="0" applyNumberFormat="0" applyFill="0" applyAlignment="0" applyProtection="0"/>
  </cellStyleXfs>
  <cellXfs count="29">
    <xf numFmtId="0" fontId="0" fillId="0" borderId="0" xfId="0"/>
    <xf numFmtId="3" fontId="0" fillId="0" borderId="0" xfId="0" applyNumberFormat="1"/>
    <xf numFmtId="3" fontId="0" fillId="3" borderId="0" xfId="0" applyNumberFormat="1" applyFill="1"/>
    <xf numFmtId="3" fontId="0" fillId="2" borderId="0" xfId="0" applyNumberFormat="1" applyFill="1"/>
    <xf numFmtId="9" fontId="0" fillId="3" borderId="0" xfId="0" applyNumberFormat="1" applyFill="1"/>
    <xf numFmtId="3" fontId="1" fillId="2" borderId="0" xfId="0" applyNumberFormat="1" applyFont="1" applyFill="1"/>
    <xf numFmtId="3" fontId="1" fillId="5" borderId="0" xfId="0" applyNumberFormat="1" applyFont="1" applyFill="1"/>
    <xf numFmtId="49" fontId="1" fillId="5" borderId="0" xfId="0" applyNumberFormat="1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/>
    <xf numFmtId="2" fontId="0" fillId="2" borderId="0" xfId="0" applyNumberFormat="1" applyFill="1"/>
    <xf numFmtId="49" fontId="9" fillId="4" borderId="2" xfId="0" applyNumberFormat="1" applyFont="1" applyFill="1" applyBorder="1" applyAlignment="1">
      <alignment wrapText="1"/>
    </xf>
    <xf numFmtId="49" fontId="9" fillId="4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wrapText="1"/>
    </xf>
    <xf numFmtId="49" fontId="10" fillId="2" borderId="2" xfId="0" applyNumberFormat="1" applyFont="1" applyFill="1" applyBorder="1" applyAlignment="1">
      <alignment wrapText="1"/>
    </xf>
    <xf numFmtId="0" fontId="9" fillId="0" borderId="0" xfId="0" applyFont="1"/>
    <xf numFmtId="49" fontId="3" fillId="0" borderId="0" xfId="6" applyNumberFormat="1"/>
    <xf numFmtId="0" fontId="3" fillId="0" borderId="0" xfId="0" applyFont="1"/>
    <xf numFmtId="49" fontId="8" fillId="0" borderId="0" xfId="5" applyNumberFormat="1" applyBorder="1" applyAlignment="1">
      <alignment horizontal="left" vertical="center"/>
    </xf>
    <xf numFmtId="49" fontId="11" fillId="3" borderId="0" xfId="0" applyNumberFormat="1" applyFont="1" applyFill="1"/>
    <xf numFmtId="49" fontId="8" fillId="6" borderId="1" xfId="0" applyNumberFormat="1" applyFont="1" applyFill="1" applyBorder="1"/>
    <xf numFmtId="0" fontId="3" fillId="6" borderId="1" xfId="0" applyFont="1" applyFill="1" applyBorder="1"/>
    <xf numFmtId="3" fontId="3" fillId="6" borderId="1" xfId="0" applyNumberFormat="1" applyFont="1" applyFill="1" applyBorder="1"/>
    <xf numFmtId="49" fontId="9" fillId="5" borderId="0" xfId="0" applyNumberFormat="1" applyFont="1" applyFill="1"/>
    <xf numFmtId="49" fontId="10" fillId="5" borderId="0" xfId="0" applyNumberFormat="1" applyFont="1" applyFill="1" applyAlignment="1">
      <alignment horizontal="right"/>
    </xf>
    <xf numFmtId="49" fontId="9" fillId="5" borderId="4" xfId="0" applyNumberFormat="1" applyFont="1" applyFill="1" applyBorder="1"/>
  </cellXfs>
  <cellStyles count="7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  <cellStyle name="Rubrik 1" xfId="5" builtinId="16" customBuiltin="1"/>
    <cellStyle name="Rubrik 2" xfId="6" builtinId="17" customBuiltin="1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indexed="47"/>
        </patternFill>
      </fill>
    </dxf>
    <dxf>
      <numFmt numFmtId="3" formatCode="#,##0"/>
      <fill>
        <patternFill patternType="solid">
          <fgColor indexed="64"/>
          <bgColor indexed="47"/>
        </patternFill>
      </fill>
    </dxf>
    <dxf>
      <numFmt numFmtId="3" formatCode="#,##0"/>
      <fill>
        <patternFill patternType="solid">
          <fgColor indexed="64"/>
          <bgColor indexed="47"/>
        </patternFill>
      </fill>
    </dxf>
    <dxf>
      <numFmt numFmtId="13" formatCode="0%"/>
      <fill>
        <patternFill patternType="solid">
          <fgColor indexed="64"/>
          <bgColor indexed="13"/>
        </patternFill>
      </fill>
    </dxf>
    <dxf>
      <numFmt numFmtId="3" formatCode="#,##0"/>
      <fill>
        <patternFill patternType="solid">
          <fgColor indexed="64"/>
          <bgColor indexed="47"/>
        </patternFill>
      </fill>
    </dxf>
    <dxf>
      <numFmt numFmtId="3" formatCode="#,##0"/>
      <fill>
        <patternFill patternType="solid">
          <fgColor indexed="64"/>
          <bgColor indexed="13"/>
        </patternFill>
      </fill>
    </dxf>
    <dxf>
      <numFmt numFmtId="2" formatCode="0.00"/>
      <fill>
        <patternFill patternType="solid">
          <fgColor indexed="64"/>
          <bgColor indexed="47"/>
        </patternFill>
      </fill>
    </dxf>
    <dxf>
      <numFmt numFmtId="3" formatCode="#,##0"/>
      <fill>
        <patternFill patternType="solid">
          <fgColor indexed="64"/>
          <bgColor indexed="47"/>
        </patternFill>
      </fill>
    </dxf>
    <dxf>
      <numFmt numFmtId="3" formatCode="#,##0"/>
      <fill>
        <patternFill patternType="solid">
          <fgColor indexed="64"/>
          <bgColor indexed="47"/>
        </patternFill>
      </fill>
    </dxf>
    <dxf>
      <numFmt numFmtId="3" formatCode="#,##0"/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47"/>
        </patternFill>
      </fill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indexed="47"/>
        </patternFill>
      </fill>
      <alignment horizontal="right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3BEB9-8DB5-094B-955A-1C3CC7CC16FB}" name="Tabell1" displayName="Tabell1" ref="A4:K20" totalsRowShown="0" headerRowDxfId="16" dataDxfId="14" headerRowBorderDxfId="15">
  <autoFilter ref="A4:K20" xr:uid="{8813BEB9-8DB5-094B-955A-1C3CC7CC16FB}"/>
  <tableColumns count="11">
    <tableColumn id="1" xr3:uid="{94C36E81-BD75-3941-9C8A-ACFFD3B17EF7}" name="Namn" dataDxfId="13"/>
    <tableColumn id="2" xr3:uid="{9AF78A63-7B05-ED4F-934B-C648450D8495}" name="Lön 2023" dataDxfId="12"/>
    <tableColumn id="3" xr3:uid="{E8463468-79D3-7E43-8E85-7B87459BFA63}" name="Justerad lön med 4%" dataDxfId="11"/>
    <tableColumn id="4" xr3:uid="{81D8ABF6-2DAF-EF4A-ABC2-031AD4EC64B1}" name="LKP" dataDxfId="10"/>
    <tableColumn id="5" xr3:uid="{DC08A816-FB1C-E840-A1E0-FC8BC03FC61F}" name="Semester" dataDxfId="9"/>
    <tableColumn id="6" xr3:uid="{6451A128-F37B-3A4E-B9EA-07BD4B0917BD}" name="Månader" dataDxfId="8"/>
    <tableColumn id="7" xr3:uid="{D630455B-F5D5-794F-83A9-836C4AF1E887}" name="Totalt" dataDxfId="7"/>
    <tableColumn id="8" xr3:uid="{F23FF9E0-F29E-2C4A-98EF-22E1AAEF82C4}" name=" %" dataDxfId="6"/>
    <tableColumn id="9" xr3:uid="{3C6412E5-1F58-AD4A-AAF0-67B3444EBC9D}" name="Summa" dataDxfId="5"/>
    <tableColumn id="10" xr3:uid="{8AEBFDA8-3114-5A4E-8A11-88035401CB64}" name="Löpande semester- kostnader" dataDxfId="4"/>
    <tableColumn id="11" xr3:uid="{7FA7DA81-3743-6D49-A89E-1191E8284249}" name="TOTAL kostnad:" dataDxfId="3"/>
  </tableColumns>
  <tableStyleInfo name="TableStyleMedium9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483921-0096-FA4A-8B09-3AD8515C9409}" name="Tabell2" displayName="Tabell2" ref="A28:B36" totalsRowShown="0" headerRowDxfId="2">
  <autoFilter ref="A28:B36" xr:uid="{25483921-0096-FA4A-8B09-3AD8515C9409}"/>
  <tableColumns count="2">
    <tableColumn id="1" xr3:uid="{AF072726-8521-D64C-AD8B-70A922193E5D}" name="Exempel på poster:" dataDxfId="1"/>
    <tableColumn id="2" xr3:uid="{3889A938-1CE5-3A4D-A53F-5133E0E85DB0}" name="Kostnad" dataDxfId="0"/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K73"/>
  <sheetViews>
    <sheetView tabSelected="1" workbookViewId="0"/>
  </sheetViews>
  <sheetFormatPr baseColWidth="10" defaultColWidth="8.83203125" defaultRowHeight="13" x14ac:dyDescent="0.15"/>
  <cols>
    <col min="1" max="1" width="36.83203125" customWidth="1"/>
    <col min="2" max="2" width="13.5" customWidth="1"/>
    <col min="3" max="3" width="20.6640625" customWidth="1"/>
    <col min="4" max="4" width="7.83203125" customWidth="1"/>
    <col min="5" max="5" width="11.33203125" customWidth="1"/>
    <col min="6" max="6" width="10.5" customWidth="1"/>
    <col min="7" max="7" width="9.6640625" customWidth="1"/>
    <col min="8" max="8" width="5.5" customWidth="1"/>
    <col min="9" max="9" width="9.6640625" customWidth="1"/>
    <col min="10" max="10" width="19" customWidth="1"/>
    <col min="11" max="11" width="18" customWidth="1"/>
  </cols>
  <sheetData>
    <row r="1" spans="1:11" ht="32" customHeight="1" x14ac:dyDescent="0.15">
      <c r="A1" s="21" t="s">
        <v>0</v>
      </c>
    </row>
    <row r="2" spans="1:11" ht="15.75" customHeight="1" x14ac:dyDescent="0.15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</row>
    <row r="3" spans="1:11" ht="19" customHeight="1" x14ac:dyDescent="0.25">
      <c r="A3" s="8"/>
      <c r="B3" s="8"/>
      <c r="C3" s="10"/>
      <c r="D3" s="10"/>
      <c r="E3" s="10"/>
      <c r="F3" s="10"/>
      <c r="G3" s="10"/>
      <c r="H3" s="10"/>
      <c r="I3" s="8"/>
      <c r="J3" s="8"/>
      <c r="K3" s="8"/>
    </row>
    <row r="4" spans="1:11" s="18" customFormat="1" ht="36" customHeight="1" thickBot="1" x14ac:dyDescent="0.2">
      <c r="A4" s="13" t="s">
        <v>2</v>
      </c>
      <c r="B4" s="13" t="s">
        <v>29</v>
      </c>
      <c r="C4" s="14" t="s">
        <v>30</v>
      </c>
      <c r="D4" s="15" t="s">
        <v>3</v>
      </c>
      <c r="E4" s="16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7" t="s">
        <v>10</v>
      </c>
    </row>
    <row r="5" spans="1:11" ht="15" x14ac:dyDescent="0.2">
      <c r="A5" s="22" t="s">
        <v>11</v>
      </c>
      <c r="B5" s="2">
        <v>80000</v>
      </c>
      <c r="C5" s="3">
        <f>B5*1.04</f>
        <v>83200</v>
      </c>
      <c r="D5" s="3">
        <f>C5*0.54</f>
        <v>44928</v>
      </c>
      <c r="E5" s="12">
        <f>C5*0.0044*35</f>
        <v>12812.800000000001</v>
      </c>
      <c r="F5" s="2">
        <v>8</v>
      </c>
      <c r="G5" s="3">
        <f>((C5+D5)*F5)+E5</f>
        <v>1037836.8</v>
      </c>
      <c r="H5" s="4">
        <v>0.3</v>
      </c>
      <c r="I5" s="3">
        <f>G5*H5</f>
        <v>311351.03999999998</v>
      </c>
      <c r="J5" s="3">
        <f t="shared" ref="J5:J19" si="0">(C5*0.0765*(35/12))*F5*H5</f>
        <v>44553.599999999999</v>
      </c>
      <c r="K5" s="5">
        <f t="shared" ref="K5:K19" si="1">I5+J5</f>
        <v>355904.63999999996</v>
      </c>
    </row>
    <row r="6" spans="1:11" ht="15" x14ac:dyDescent="0.2">
      <c r="A6" s="22" t="s">
        <v>12</v>
      </c>
      <c r="B6" s="2">
        <v>70000</v>
      </c>
      <c r="C6" s="3">
        <f t="shared" ref="C6:C19" si="2">B6*1.04</f>
        <v>72800</v>
      </c>
      <c r="D6" s="3">
        <f t="shared" ref="D6:D19" si="3">C6*0.54</f>
        <v>39312</v>
      </c>
      <c r="E6" s="12">
        <f t="shared" ref="E6:E19" si="4">C6*0.0044*35</f>
        <v>11211.199999999999</v>
      </c>
      <c r="F6" s="2">
        <v>8</v>
      </c>
      <c r="G6" s="3">
        <f t="shared" ref="G6:G19" si="5">((C6+D6)*F6)+E6</f>
        <v>908107.2</v>
      </c>
      <c r="H6" s="4">
        <v>0.2</v>
      </c>
      <c r="I6" s="3">
        <f t="shared" ref="I6:I19" si="6">G6*H6</f>
        <v>181621.44</v>
      </c>
      <c r="J6" s="3">
        <f t="shared" si="0"/>
        <v>25989.599999999999</v>
      </c>
      <c r="K6" s="5">
        <f t="shared" si="1"/>
        <v>207611.04</v>
      </c>
    </row>
    <row r="7" spans="1:11" ht="15" x14ac:dyDescent="0.2">
      <c r="A7" s="22" t="s">
        <v>13</v>
      </c>
      <c r="B7" s="2">
        <v>64000</v>
      </c>
      <c r="C7" s="3">
        <f t="shared" si="2"/>
        <v>66560</v>
      </c>
      <c r="D7" s="3">
        <f t="shared" si="3"/>
        <v>35942.400000000001</v>
      </c>
      <c r="E7" s="12">
        <f t="shared" si="4"/>
        <v>10250.240000000002</v>
      </c>
      <c r="F7" s="2">
        <v>8</v>
      </c>
      <c r="G7" s="3">
        <f t="shared" si="5"/>
        <v>830269.43999999994</v>
      </c>
      <c r="H7" s="4">
        <v>0.2</v>
      </c>
      <c r="I7" s="3">
        <f>G7*H7</f>
        <v>166053.88800000001</v>
      </c>
      <c r="J7" s="3">
        <f t="shared" si="0"/>
        <v>23761.919999999998</v>
      </c>
      <c r="K7" s="5">
        <f t="shared" si="1"/>
        <v>189815.80800000002</v>
      </c>
    </row>
    <row r="8" spans="1:11" ht="15" x14ac:dyDescent="0.2">
      <c r="A8" s="22" t="s">
        <v>14</v>
      </c>
      <c r="B8" s="2">
        <v>49000</v>
      </c>
      <c r="C8" s="3">
        <f t="shared" si="2"/>
        <v>50960</v>
      </c>
      <c r="D8" s="3">
        <f t="shared" si="3"/>
        <v>27518.400000000001</v>
      </c>
      <c r="E8" s="12">
        <f t="shared" si="4"/>
        <v>7847.8400000000011</v>
      </c>
      <c r="F8" s="2">
        <v>8</v>
      </c>
      <c r="G8" s="3">
        <f t="shared" si="5"/>
        <v>635675.03999999992</v>
      </c>
      <c r="H8" s="4">
        <v>0.2</v>
      </c>
      <c r="I8" s="3">
        <f t="shared" si="6"/>
        <v>127135.00799999999</v>
      </c>
      <c r="J8" s="3">
        <f t="shared" si="0"/>
        <v>18192.719999999998</v>
      </c>
      <c r="K8" s="5">
        <f t="shared" si="1"/>
        <v>145327.72799999997</v>
      </c>
    </row>
    <row r="9" spans="1:11" ht="15" x14ac:dyDescent="0.2">
      <c r="A9" s="22" t="s">
        <v>15</v>
      </c>
      <c r="B9" s="2">
        <v>52000</v>
      </c>
      <c r="C9" s="3">
        <f t="shared" si="2"/>
        <v>54080</v>
      </c>
      <c r="D9" s="3">
        <f t="shared" si="3"/>
        <v>29203.200000000001</v>
      </c>
      <c r="E9" s="12">
        <f t="shared" si="4"/>
        <v>8328.3200000000015</v>
      </c>
      <c r="F9" s="2">
        <v>8</v>
      </c>
      <c r="G9" s="3">
        <f t="shared" si="5"/>
        <v>674593.91999999993</v>
      </c>
      <c r="H9" s="4">
        <v>0.2</v>
      </c>
      <c r="I9" s="3">
        <f t="shared" si="6"/>
        <v>134918.78399999999</v>
      </c>
      <c r="J9" s="3">
        <f t="shared" si="0"/>
        <v>19306.559999999998</v>
      </c>
      <c r="K9" s="5">
        <f t="shared" si="1"/>
        <v>154225.34399999998</v>
      </c>
    </row>
    <row r="10" spans="1:11" ht="15" x14ac:dyDescent="0.2">
      <c r="A10" s="22"/>
      <c r="B10" s="2">
        <v>0</v>
      </c>
      <c r="C10" s="3">
        <f t="shared" si="2"/>
        <v>0</v>
      </c>
      <c r="D10" s="3">
        <f t="shared" si="3"/>
        <v>0</v>
      </c>
      <c r="E10" s="12">
        <f t="shared" si="4"/>
        <v>0</v>
      </c>
      <c r="F10" s="2">
        <v>0</v>
      </c>
      <c r="G10" s="3">
        <f t="shared" si="5"/>
        <v>0</v>
      </c>
      <c r="H10" s="4">
        <v>0</v>
      </c>
      <c r="I10" s="3">
        <f t="shared" si="6"/>
        <v>0</v>
      </c>
      <c r="J10" s="3">
        <f t="shared" si="0"/>
        <v>0</v>
      </c>
      <c r="K10" s="5">
        <f t="shared" si="1"/>
        <v>0</v>
      </c>
    </row>
    <row r="11" spans="1:11" ht="15" x14ac:dyDescent="0.2">
      <c r="A11" s="22"/>
      <c r="B11" s="2">
        <v>0</v>
      </c>
      <c r="C11" s="3">
        <f t="shared" si="2"/>
        <v>0</v>
      </c>
      <c r="D11" s="3">
        <f t="shared" si="3"/>
        <v>0</v>
      </c>
      <c r="E11" s="12">
        <f t="shared" si="4"/>
        <v>0</v>
      </c>
      <c r="F11" s="2">
        <v>0</v>
      </c>
      <c r="G11" s="3">
        <f t="shared" si="5"/>
        <v>0</v>
      </c>
      <c r="H11" s="4">
        <v>0</v>
      </c>
      <c r="I11" s="3">
        <f t="shared" si="6"/>
        <v>0</v>
      </c>
      <c r="J11" s="3">
        <f t="shared" si="0"/>
        <v>0</v>
      </c>
      <c r="K11" s="5">
        <f t="shared" si="1"/>
        <v>0</v>
      </c>
    </row>
    <row r="12" spans="1:11" ht="15" x14ac:dyDescent="0.2">
      <c r="A12" s="22"/>
      <c r="B12" s="2">
        <v>0</v>
      </c>
      <c r="C12" s="3">
        <f t="shared" si="2"/>
        <v>0</v>
      </c>
      <c r="D12" s="3">
        <f t="shared" si="3"/>
        <v>0</v>
      </c>
      <c r="E12" s="12">
        <f t="shared" si="4"/>
        <v>0</v>
      </c>
      <c r="F12" s="2">
        <v>0</v>
      </c>
      <c r="G12" s="3">
        <f t="shared" si="5"/>
        <v>0</v>
      </c>
      <c r="H12" s="4">
        <v>0</v>
      </c>
      <c r="I12" s="3">
        <f t="shared" si="6"/>
        <v>0</v>
      </c>
      <c r="J12" s="3">
        <f t="shared" si="0"/>
        <v>0</v>
      </c>
      <c r="K12" s="5">
        <f t="shared" si="1"/>
        <v>0</v>
      </c>
    </row>
    <row r="13" spans="1:11" ht="15" x14ac:dyDescent="0.2">
      <c r="A13" s="22"/>
      <c r="B13" s="2">
        <v>0</v>
      </c>
      <c r="C13" s="3">
        <f t="shared" si="2"/>
        <v>0</v>
      </c>
      <c r="D13" s="3">
        <f t="shared" si="3"/>
        <v>0</v>
      </c>
      <c r="E13" s="12">
        <f t="shared" si="4"/>
        <v>0</v>
      </c>
      <c r="F13" s="2">
        <v>0</v>
      </c>
      <c r="G13" s="3">
        <f t="shared" si="5"/>
        <v>0</v>
      </c>
      <c r="H13" s="4">
        <v>0</v>
      </c>
      <c r="I13" s="3">
        <f t="shared" si="6"/>
        <v>0</v>
      </c>
      <c r="J13" s="3">
        <f t="shared" si="0"/>
        <v>0</v>
      </c>
      <c r="K13" s="5">
        <f t="shared" si="1"/>
        <v>0</v>
      </c>
    </row>
    <row r="14" spans="1:11" ht="15" x14ac:dyDescent="0.2">
      <c r="A14" s="22"/>
      <c r="B14" s="2">
        <v>0</v>
      </c>
      <c r="C14" s="3">
        <f t="shared" si="2"/>
        <v>0</v>
      </c>
      <c r="D14" s="3">
        <f t="shared" si="3"/>
        <v>0</v>
      </c>
      <c r="E14" s="12">
        <f t="shared" si="4"/>
        <v>0</v>
      </c>
      <c r="F14" s="2">
        <v>0</v>
      </c>
      <c r="G14" s="3">
        <f t="shared" si="5"/>
        <v>0</v>
      </c>
      <c r="H14" s="4">
        <v>0</v>
      </c>
      <c r="I14" s="3">
        <f t="shared" si="6"/>
        <v>0</v>
      </c>
      <c r="J14" s="3">
        <f t="shared" si="0"/>
        <v>0</v>
      </c>
      <c r="K14" s="5">
        <f t="shared" si="1"/>
        <v>0</v>
      </c>
    </row>
    <row r="15" spans="1:11" ht="15" x14ac:dyDescent="0.2">
      <c r="A15" s="22"/>
      <c r="B15" s="2">
        <v>0</v>
      </c>
      <c r="C15" s="3">
        <f t="shared" si="2"/>
        <v>0</v>
      </c>
      <c r="D15" s="3">
        <f t="shared" si="3"/>
        <v>0</v>
      </c>
      <c r="E15" s="12">
        <f t="shared" si="4"/>
        <v>0</v>
      </c>
      <c r="F15" s="2">
        <v>0</v>
      </c>
      <c r="G15" s="3">
        <f t="shared" si="5"/>
        <v>0</v>
      </c>
      <c r="H15" s="4">
        <v>0</v>
      </c>
      <c r="I15" s="3">
        <f t="shared" si="6"/>
        <v>0</v>
      </c>
      <c r="J15" s="3">
        <f t="shared" si="0"/>
        <v>0</v>
      </c>
      <c r="K15" s="5">
        <f t="shared" si="1"/>
        <v>0</v>
      </c>
    </row>
    <row r="16" spans="1:11" ht="15" x14ac:dyDescent="0.2">
      <c r="A16" s="22"/>
      <c r="B16" s="2">
        <v>0</v>
      </c>
      <c r="C16" s="3">
        <f t="shared" si="2"/>
        <v>0</v>
      </c>
      <c r="D16" s="3">
        <f t="shared" si="3"/>
        <v>0</v>
      </c>
      <c r="E16" s="12">
        <f t="shared" si="4"/>
        <v>0</v>
      </c>
      <c r="F16" s="2">
        <v>0</v>
      </c>
      <c r="G16" s="3">
        <f t="shared" si="5"/>
        <v>0</v>
      </c>
      <c r="H16" s="4">
        <v>0</v>
      </c>
      <c r="I16" s="3">
        <f t="shared" si="6"/>
        <v>0</v>
      </c>
      <c r="J16" s="3">
        <f t="shared" si="0"/>
        <v>0</v>
      </c>
      <c r="K16" s="5">
        <f t="shared" si="1"/>
        <v>0</v>
      </c>
    </row>
    <row r="17" spans="1:11" ht="15" x14ac:dyDescent="0.2">
      <c r="A17" s="22"/>
      <c r="B17" s="2">
        <v>0</v>
      </c>
      <c r="C17" s="3">
        <f t="shared" si="2"/>
        <v>0</v>
      </c>
      <c r="D17" s="3">
        <f t="shared" si="3"/>
        <v>0</v>
      </c>
      <c r="E17" s="12">
        <f t="shared" si="4"/>
        <v>0</v>
      </c>
      <c r="F17" s="2">
        <v>0</v>
      </c>
      <c r="G17" s="3">
        <f t="shared" si="5"/>
        <v>0</v>
      </c>
      <c r="H17" s="4">
        <v>0</v>
      </c>
      <c r="I17" s="3">
        <f t="shared" si="6"/>
        <v>0</v>
      </c>
      <c r="J17" s="3">
        <f t="shared" si="0"/>
        <v>0</v>
      </c>
      <c r="K17" s="5">
        <f t="shared" si="1"/>
        <v>0</v>
      </c>
    </row>
    <row r="18" spans="1:11" ht="15" x14ac:dyDescent="0.2">
      <c r="A18" s="22"/>
      <c r="B18" s="2">
        <v>0</v>
      </c>
      <c r="C18" s="3">
        <f t="shared" si="2"/>
        <v>0</v>
      </c>
      <c r="D18" s="3">
        <f t="shared" si="3"/>
        <v>0</v>
      </c>
      <c r="E18" s="12">
        <f t="shared" si="4"/>
        <v>0</v>
      </c>
      <c r="F18" s="2">
        <v>0</v>
      </c>
      <c r="G18" s="3">
        <f t="shared" si="5"/>
        <v>0</v>
      </c>
      <c r="H18" s="4">
        <v>0</v>
      </c>
      <c r="I18" s="3">
        <f t="shared" si="6"/>
        <v>0</v>
      </c>
      <c r="J18" s="3">
        <f t="shared" si="0"/>
        <v>0</v>
      </c>
      <c r="K18" s="5">
        <f t="shared" si="1"/>
        <v>0</v>
      </c>
    </row>
    <row r="19" spans="1:11" ht="15" x14ac:dyDescent="0.2">
      <c r="A19" s="22"/>
      <c r="B19" s="2">
        <v>0</v>
      </c>
      <c r="C19" s="3">
        <f t="shared" si="2"/>
        <v>0</v>
      </c>
      <c r="D19" s="3">
        <f t="shared" si="3"/>
        <v>0</v>
      </c>
      <c r="E19" s="12">
        <f t="shared" si="4"/>
        <v>0</v>
      </c>
      <c r="F19" s="2">
        <v>0</v>
      </c>
      <c r="G19" s="3">
        <f t="shared" si="5"/>
        <v>0</v>
      </c>
      <c r="H19" s="4">
        <v>0</v>
      </c>
      <c r="I19" s="3">
        <f t="shared" si="6"/>
        <v>0</v>
      </c>
      <c r="J19" s="3">
        <f t="shared" si="0"/>
        <v>0</v>
      </c>
      <c r="K19" s="5">
        <f t="shared" si="1"/>
        <v>0</v>
      </c>
    </row>
    <row r="20" spans="1:11" ht="18" x14ac:dyDescent="0.2">
      <c r="A20" s="23" t="s">
        <v>16</v>
      </c>
      <c r="B20" s="24"/>
      <c r="C20" s="25"/>
      <c r="D20" s="25"/>
      <c r="E20" s="24"/>
      <c r="F20" s="24"/>
      <c r="G20" s="24"/>
      <c r="H20" s="25"/>
      <c r="I20" s="24"/>
      <c r="J20" s="24"/>
      <c r="K20" s="25">
        <f>SUM(K5:K19)</f>
        <v>1052884.5599999998</v>
      </c>
    </row>
    <row r="21" spans="1:11" x14ac:dyDescent="0.15">
      <c r="C21" s="1"/>
      <c r="D21" s="1"/>
      <c r="H21" s="1"/>
      <c r="K21" s="1"/>
    </row>
    <row r="22" spans="1:11" x14ac:dyDescent="0.15">
      <c r="A22" s="11" t="s">
        <v>17</v>
      </c>
      <c r="C22" s="1"/>
      <c r="D22" s="1"/>
      <c r="H22" s="1"/>
      <c r="K22" s="1"/>
    </row>
    <row r="23" spans="1:11" x14ac:dyDescent="0.15">
      <c r="A23" s="11" t="s">
        <v>18</v>
      </c>
      <c r="H23" s="1"/>
      <c r="K23" s="1"/>
    </row>
    <row r="24" spans="1:11" x14ac:dyDescent="0.15">
      <c r="A24" s="11" t="s">
        <v>19</v>
      </c>
      <c r="H24" s="1"/>
      <c r="K24" s="1"/>
    </row>
    <row r="25" spans="1:11" x14ac:dyDescent="0.15">
      <c r="A25" s="11" t="s">
        <v>20</v>
      </c>
      <c r="H25" s="1"/>
      <c r="K25" s="1"/>
    </row>
    <row r="26" spans="1:11" x14ac:dyDescent="0.15">
      <c r="K26" s="1"/>
    </row>
    <row r="27" spans="1:11" ht="18" x14ac:dyDescent="0.2">
      <c r="A27" s="19" t="s">
        <v>21</v>
      </c>
      <c r="K27" s="1"/>
    </row>
    <row r="28" spans="1:11" x14ac:dyDescent="0.15">
      <c r="A28" s="26" t="s">
        <v>22</v>
      </c>
      <c r="B28" s="27" t="s">
        <v>31</v>
      </c>
    </row>
    <row r="29" spans="1:11" x14ac:dyDescent="0.15">
      <c r="A29" s="26" t="s">
        <v>23</v>
      </c>
      <c r="B29" s="6">
        <v>5000</v>
      </c>
    </row>
    <row r="30" spans="1:11" x14ac:dyDescent="0.15">
      <c r="A30" s="26" t="s">
        <v>24</v>
      </c>
      <c r="B30" s="6">
        <v>5000</v>
      </c>
    </row>
    <row r="31" spans="1:11" x14ac:dyDescent="0.15">
      <c r="A31" s="26" t="s">
        <v>25</v>
      </c>
      <c r="B31" s="6">
        <v>50000</v>
      </c>
    </row>
    <row r="32" spans="1:11" x14ac:dyDescent="0.15">
      <c r="A32" s="26" t="s">
        <v>26</v>
      </c>
      <c r="B32" s="6">
        <v>40000</v>
      </c>
    </row>
    <row r="33" spans="1:11" x14ac:dyDescent="0.15">
      <c r="A33" s="26"/>
      <c r="B33" s="6"/>
    </row>
    <row r="34" spans="1:11" x14ac:dyDescent="0.15">
      <c r="A34" s="26"/>
      <c r="B34" s="6"/>
    </row>
    <row r="35" spans="1:11" x14ac:dyDescent="0.15">
      <c r="A35" s="28"/>
      <c r="B35" s="7" t="s">
        <v>27</v>
      </c>
    </row>
    <row r="36" spans="1:11" ht="18" x14ac:dyDescent="0.2">
      <c r="A36" s="23" t="s">
        <v>28</v>
      </c>
      <c r="B36" s="25">
        <f>SUM(K20,B29:B34)</f>
        <v>1152884.5599999998</v>
      </c>
      <c r="D36" s="20"/>
      <c r="E36" s="20"/>
      <c r="F36" s="20"/>
      <c r="G36" s="20"/>
      <c r="H36" s="20"/>
      <c r="I36" s="20"/>
      <c r="J36" s="20"/>
    </row>
    <row r="37" spans="1:11" x14ac:dyDescent="0.15">
      <c r="K37" s="1"/>
    </row>
    <row r="38" spans="1:11" x14ac:dyDescent="0.15">
      <c r="K38" s="1"/>
    </row>
    <row r="39" spans="1:11" x14ac:dyDescent="0.15">
      <c r="K39" s="1"/>
    </row>
    <row r="40" spans="1:11" x14ac:dyDescent="0.15">
      <c r="K40" s="1"/>
    </row>
    <row r="41" spans="1:11" x14ac:dyDescent="0.15">
      <c r="K41" s="1"/>
    </row>
    <row r="42" spans="1:11" x14ac:dyDescent="0.15">
      <c r="K42" s="1"/>
    </row>
    <row r="43" spans="1:11" x14ac:dyDescent="0.15">
      <c r="K43" s="1"/>
    </row>
    <row r="44" spans="1:11" x14ac:dyDescent="0.15">
      <c r="K44" s="1"/>
    </row>
    <row r="45" spans="1:11" x14ac:dyDescent="0.15">
      <c r="K45" s="1"/>
    </row>
    <row r="46" spans="1:11" x14ac:dyDescent="0.15">
      <c r="K46" s="1"/>
    </row>
    <row r="47" spans="1:11" x14ac:dyDescent="0.15">
      <c r="K47" s="1"/>
    </row>
    <row r="48" spans="1:11" x14ac:dyDescent="0.15">
      <c r="K48" s="1"/>
    </row>
    <row r="49" spans="11:11" x14ac:dyDescent="0.15">
      <c r="K49" s="1"/>
    </row>
    <row r="50" spans="11:11" x14ac:dyDescent="0.15">
      <c r="K50" s="1"/>
    </row>
    <row r="51" spans="11:11" x14ac:dyDescent="0.15">
      <c r="K51" s="1"/>
    </row>
    <row r="52" spans="11:11" x14ac:dyDescent="0.15">
      <c r="K52" s="1"/>
    </row>
    <row r="53" spans="11:11" x14ac:dyDescent="0.15">
      <c r="K53" s="1"/>
    </row>
    <row r="54" spans="11:11" x14ac:dyDescent="0.15">
      <c r="K54" s="1"/>
    </row>
    <row r="55" spans="11:11" x14ac:dyDescent="0.15">
      <c r="K55" s="1"/>
    </row>
    <row r="56" spans="11:11" x14ac:dyDescent="0.15">
      <c r="K56" s="1"/>
    </row>
    <row r="57" spans="11:11" x14ac:dyDescent="0.15">
      <c r="K57" s="1"/>
    </row>
    <row r="58" spans="11:11" x14ac:dyDescent="0.15">
      <c r="K58" s="1"/>
    </row>
    <row r="59" spans="11:11" x14ac:dyDescent="0.15">
      <c r="K59" s="1"/>
    </row>
    <row r="60" spans="11:11" x14ac:dyDescent="0.15">
      <c r="K60" s="1"/>
    </row>
    <row r="61" spans="11:11" x14ac:dyDescent="0.15">
      <c r="K61" s="1"/>
    </row>
    <row r="62" spans="11:11" x14ac:dyDescent="0.15">
      <c r="K62" s="1"/>
    </row>
    <row r="63" spans="11:11" x14ac:dyDescent="0.15">
      <c r="K63" s="1"/>
    </row>
    <row r="64" spans="11:11" x14ac:dyDescent="0.15">
      <c r="K64" s="1"/>
    </row>
    <row r="65" spans="11:11" x14ac:dyDescent="0.15">
      <c r="K65" s="1"/>
    </row>
    <row r="66" spans="11:11" x14ac:dyDescent="0.15">
      <c r="K66" s="1"/>
    </row>
    <row r="67" spans="11:11" x14ac:dyDescent="0.15">
      <c r="K67" s="1"/>
    </row>
    <row r="68" spans="11:11" x14ac:dyDescent="0.15">
      <c r="K68" s="1"/>
    </row>
    <row r="69" spans="11:11" x14ac:dyDescent="0.15">
      <c r="K69" s="1"/>
    </row>
    <row r="70" spans="11:11" x14ac:dyDescent="0.15">
      <c r="K70" s="1"/>
    </row>
    <row r="71" spans="11:11" x14ac:dyDescent="0.15">
      <c r="K71" s="1"/>
    </row>
    <row r="72" spans="11:11" x14ac:dyDescent="0.15">
      <c r="K72" s="1"/>
    </row>
    <row r="73" spans="11:11" x14ac:dyDescent="0.15">
      <c r="K73" s="1"/>
    </row>
  </sheetData>
  <protectedRanges>
    <protectedRange sqref="B28:B35" name="Område5"/>
    <protectedRange sqref="B28:B35 A28:A35" name="Område3"/>
    <protectedRange sqref="F5:F19 H5:H19 A5:B19" name="Område2"/>
  </protectedRanges>
  <phoneticPr fontId="2" type="noConversion"/>
  <pageMargins left="0.75" right="0.75" top="1" bottom="1" header="0.5" footer="0.5"/>
  <pageSetup paperSize="9" orientation="landscape" r:id="rId1"/>
  <headerFooter alignWithMargins="0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572d44-3fb3-46e6-a47d-456379867c6b" xsi:nil="true"/>
    <lcf76f155ced4ddcb4097134ff3c332f xmlns="b724b6bf-354d-4ecb-b689-60bd631d1be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92CDB4BBA375488AB0CF869AF97E52" ma:contentTypeVersion="12" ma:contentTypeDescription="Skapa ett nytt dokument." ma:contentTypeScope="" ma:versionID="b5c780c428b9e1a89a0d128399a4a918">
  <xsd:schema xmlns:xsd="http://www.w3.org/2001/XMLSchema" xmlns:xs="http://www.w3.org/2001/XMLSchema" xmlns:p="http://schemas.microsoft.com/office/2006/metadata/properties" xmlns:ns2="b724b6bf-354d-4ecb-b689-60bd631d1be4" xmlns:ns3="b2572d44-3fb3-46e6-a47d-456379867c6b" targetNamespace="http://schemas.microsoft.com/office/2006/metadata/properties" ma:root="true" ma:fieldsID="3156bb372ab35fe9f00e7c61f888e219" ns2:_="" ns3:_="">
    <xsd:import namespace="b724b6bf-354d-4ecb-b689-60bd631d1be4"/>
    <xsd:import namespace="b2572d44-3fb3-46e6-a47d-456379867c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4b6bf-354d-4ecb-b689-60bd631d1b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b7ff440d-ff14-435e-976f-a4884291df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72d44-3fb3-46e6-a47d-456379867c6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02315ba-4ac6-47da-801f-7c33f9cba6e6}" ma:internalName="TaxCatchAll" ma:showField="CatchAllData" ma:web="b2572d44-3fb3-46e6-a47d-456379867c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B6663E-24A3-49D2-AD7F-CC5B91D7AAFB}">
  <ds:schemaRefs>
    <ds:schemaRef ds:uri="http://schemas.microsoft.com/office/2006/metadata/properties"/>
    <ds:schemaRef ds:uri="http://schemas.microsoft.com/office/infopath/2007/PartnerControls"/>
    <ds:schemaRef ds:uri="b2572d44-3fb3-46e6-a47d-456379867c6b"/>
    <ds:schemaRef ds:uri="b724b6bf-354d-4ecb-b689-60bd631d1be4"/>
  </ds:schemaRefs>
</ds:datastoreItem>
</file>

<file path=customXml/itemProps2.xml><?xml version="1.0" encoding="utf-8"?>
<ds:datastoreItem xmlns:ds="http://schemas.openxmlformats.org/officeDocument/2006/customXml" ds:itemID="{CD778FE0-C86C-471E-BFF9-6F8C6BD21F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4b6bf-354d-4ecb-b689-60bd631d1be4"/>
    <ds:schemaRef ds:uri="b2572d44-3fb3-46e6-a47d-456379867c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61FA1D-4096-4B88-BFE7-13518899D7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Beräkning av lönekostnad</vt:lpstr>
    </vt:vector>
  </TitlesOfParts>
  <Manager/>
  <Company>Lunds universitet, Kansli 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för Temabudget 2024</dc:title>
  <dc:subject/>
  <dc:creator>Britt-Marie Eriksson</dc:creator>
  <cp:keywords/>
  <dc:description/>
  <cp:lastModifiedBy>Clyde Lange</cp:lastModifiedBy>
  <cp:revision/>
  <dcterms:created xsi:type="dcterms:W3CDTF">2006-09-01T07:51:42Z</dcterms:created>
  <dcterms:modified xsi:type="dcterms:W3CDTF">2023-09-04T11:32:05Z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0x010100B692CDB4BBA375488AB0CF869AF97E52</vt:lpwstr>
  </property>
  <property fmtid="{D5CDD505-2E9C-101B-9397-08002B2CF9AE}" pid="3" name="MediaServiceImageTags">
    <vt:lpwstr/>
  </property>
</Properties>
</file>